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Info" sheetId="1" r:id="rId1"/>
    <sheet name="Főösszesítő" sheetId="2" r:id="rId2"/>
    <sheet name="Munkanem összesítő" sheetId="3" r:id="rId3"/>
    <sheet name="21.Irtás, föld- és sziklamunka" sheetId="4" r:id="rId4"/>
    <sheet name="31.Helyszíni beton és vasbeton" sheetId="5" r:id="rId5"/>
    <sheet name="33.Falazás és egyéb kőműves mu" sheetId="6" r:id="rId6"/>
    <sheet name="36.Vakolás és rabicolás" sheetId="7" r:id="rId7"/>
    <sheet name="42.Hideg-, meleg- és homlokzat" sheetId="8" r:id="rId8"/>
    <sheet name="48.Szigetelés" sheetId="9" r:id="rId9"/>
  </sheets>
  <calcPr calcId="124519" fullCalcOnLoad="1"/>
</workbook>
</file>

<file path=xl/sharedStrings.xml><?xml version="1.0" encoding="utf-8"?>
<sst xmlns="http://schemas.openxmlformats.org/spreadsheetml/2006/main" count="192" uniqueCount="101">
  <si>
    <t>Exportált költségvetés adatai</t>
  </si>
  <si>
    <t>Költségvetés neve:</t>
  </si>
  <si>
    <t>ksg20250326</t>
  </si>
  <si>
    <t>Leírás:</t>
  </si>
  <si>
    <t>Költségvetés jellege:</t>
  </si>
  <si>
    <t>Új</t>
  </si>
  <si>
    <t>Tételek száma:</t>
  </si>
  <si>
    <t>8 db</t>
  </si>
  <si>
    <t>Munkanemek száma:</t>
  </si>
  <si>
    <t>6 db</t>
  </si>
  <si>
    <t>Fejezetek száma:</t>
  </si>
  <si>
    <t>Nem fejezetes</t>
  </si>
  <si>
    <t>Építmény tulajdonsága:</t>
  </si>
  <si>
    <t>Egylakásos lakóépület</t>
  </si>
  <si>
    <t>Utolsó módosítás:</t>
  </si>
  <si>
    <t>2025-03-28 17:16:43</t>
  </si>
  <si>
    <t>Rezsióradíj:</t>
  </si>
  <si>
    <t>Bruttó végösszeg:</t>
  </si>
  <si>
    <t>Készítette:</t>
  </si>
  <si>
    <t>krisztina.kuti@terc.hu</t>
  </si>
  <si>
    <t>Figyelem!</t>
  </si>
  <si>
    <t>Ez az információs ablak az exportálással létrejött költségvetés alapadatait tartalmazza!</t>
  </si>
  <si>
    <t>A további munkafüzet-lapokon történő változtatások nincsenek hatással az oldal adataira!
Továbbá az ezen az oldalon kiadott módosítások nem változtatják a költségvetés adatait!</t>
  </si>
  <si>
    <t>Készült a TERC-ETALON Online Építőipari Költségvetés-készítő és Kiíró Programrendszerrel</t>
  </si>
  <si>
    <t>http://www.etalon.terc.hu</t>
  </si>
  <si>
    <t>Ssz.</t>
  </si>
  <si>
    <t>Megnevezés</t>
  </si>
  <si>
    <t>Anyagköltség</t>
  </si>
  <si>
    <t>Díjköltség</t>
  </si>
  <si>
    <t>21</t>
  </si>
  <si>
    <t>Irtás, föld- és sziklamunka</t>
  </si>
  <si>
    <t>Tételszám</t>
  </si>
  <si>
    <t>Tétel szövege</t>
  </si>
  <si>
    <t>Menny.</t>
  </si>
  <si>
    <t>Egység</t>
  </si>
  <si>
    <t>Anyag egységár</t>
  </si>
  <si>
    <t>Díj egységre</t>
  </si>
  <si>
    <t>Anyag összesen</t>
  </si>
  <si>
    <t>Díj összesen</t>
  </si>
  <si>
    <t>Megjegyzés</t>
  </si>
  <si>
    <t>ÉNGY kód</t>
  </si>
  <si>
    <t>K. jelző</t>
  </si>
  <si>
    <t>Munkanem</t>
  </si>
  <si>
    <t>Normaidő</t>
  </si>
  <si>
    <t>21-011-11.1</t>
  </si>
  <si>
    <t>Építési törmelék konténeres elszállítása, lerakása, lerakóhelyi díjjal, 3,0 m³-es konténerbe</t>
  </si>
  <si>
    <t>db</t>
  </si>
  <si>
    <t xml:space="preserve"> 210110016745</t>
  </si>
  <si>
    <t>ÖN</t>
  </si>
  <si>
    <t>Munkanem összesen (HUF)</t>
  </si>
  <si>
    <t>31</t>
  </si>
  <si>
    <t>Helyszíni beton és vasbeton munkák</t>
  </si>
  <si>
    <t>31-041-1.1.1-0211010</t>
  </si>
  <si>
    <t>Üvegtégla fal készítése, 2,00 m² felületig, 20/20 cm raszterben, 19x19x8-10 cm méretű üvegtéglából, Digona 198 fehér üvegtégla, 19x19x8 cm</t>
  </si>
  <si>
    <t>m²</t>
  </si>
  <si>
    <t xml:space="preserve"> 310410065656</t>
  </si>
  <si>
    <t>33</t>
  </si>
  <si>
    <t>Falazás és egyéb kőműves munkák</t>
  </si>
  <si>
    <t>33-001-1.1.1.1.1.1.1-9000001</t>
  </si>
  <si>
    <t>Teherhordó és kitöltő falazat készítése, égetett agyag-kerámia termékekből, normál elemekből, 240-250 mm falvastagságban, 250x120x65 mm-es méretű kisméretű tömör bontott téglából  vagy  kevéslyukú téglából, falazó, cementes mészhabarcsba falazva, M 1 (Hf10-mc) falazó, cementes mészhabarcs, mészpéppel</t>
  </si>
  <si>
    <t>m³</t>
  </si>
  <si>
    <t>K</t>
  </si>
  <si>
    <t>33-063-3.2.3</t>
  </si>
  <si>
    <t>Horonyvésés, téglafalban, 16,01-24,00 cm² keresztmetszet között</t>
  </si>
  <si>
    <t>m</t>
  </si>
  <si>
    <t xml:space="preserve"> 330630094853</t>
  </si>
  <si>
    <t>36</t>
  </si>
  <si>
    <t>Vakolás és rabicolás</t>
  </si>
  <si>
    <t>36-090-2.1.3</t>
  </si>
  <si>
    <t>Vakolatok pótlása, keskenyvakolatok pótlása oldalfalon, 21-40 cm szélesség között</t>
  </si>
  <si>
    <t xml:space="preserve"> 360900130393</t>
  </si>
  <si>
    <t>42</t>
  </si>
  <si>
    <t>Hideg-, meleg- és homlokzatburkolatok készítése, aljzat előkészítése</t>
  </si>
  <si>
    <t>42-012-1.1.1.1.1.3-0314501</t>
  </si>
  <si>
    <t>Fal-, pillér-, oszlop- és lábazatburkolat készítése beltérben, tégla, beton, vakolt alapfelületen, mázas kerámiával, kötésben vagy hálósan, 3-5 mm vtg. ragasztóba rakva, 1-10 mm fugaszélességgel, 25x25 -  40x40 cm közötti lapmérettel, MUREXIN KPF 35 Profiflex ragasztóhabarcs - szürke, C2TE MUREXIN FM 60 Flex fugázó, fehér CG2 WA</t>
  </si>
  <si>
    <t xml:space="preserve"> 420124722692</t>
  </si>
  <si>
    <t>48</t>
  </si>
  <si>
    <t>Szigetelés</t>
  </si>
  <si>
    <t>48-014-4.1-0418826</t>
  </si>
  <si>
    <t>Üzemi-használati víz elleni, víznyomásnak nem kitett helyzetű,  kerámia vagy GRES lapburkolat alatti függőleges falszigetelés bevonatszigeteléssel, két rétegben, minimum 0,8 mm száraz rétegvastagságú, egykomponensű, ún. "folyékony fóliával" (rugalmas műanyagdiszperzió) glettvassal vagy hengerrel felhordva, BOTAMENT DF 9 kenhető szigetelő fólia, Cikkszám: 9652770 019 5609</t>
  </si>
  <si>
    <t xml:space="preserve"> 480142713492</t>
  </si>
  <si>
    <t>Összesen (HUF)</t>
  </si>
  <si>
    <t>címzett</t>
  </si>
  <si>
    <t>készítette</t>
  </si>
  <si>
    <t>munka leírás</t>
  </si>
  <si>
    <t>Költségvetés főösszesítő</t>
  </si>
  <si>
    <t>1 Építmény közvetlen költségei</t>
  </si>
  <si>
    <t>1.2 Akadályoztatási költség</t>
  </si>
  <si>
    <t>1.3 Építés közvetlen költségei</t>
  </si>
  <si>
    <t>2.1 Árkockázati fedezet vetítési alap</t>
  </si>
  <si>
    <t>2.2 Árkockázati fedezet</t>
  </si>
  <si>
    <t>2.3 Anyagigazgatási költség vetítési alap</t>
  </si>
  <si>
    <t>2.4 Anyagigazgatási költség</t>
  </si>
  <si>
    <t>2.5 Fedezet vetítési alap</t>
  </si>
  <si>
    <t>2.6 Fedezet</t>
  </si>
  <si>
    <t>3.1 Tartalékkeret vetítési alap</t>
  </si>
  <si>
    <t>3.2 Tartalékkeret</t>
  </si>
  <si>
    <t>3.5 Költségtérítések (19-es munkanem)</t>
  </si>
  <si>
    <t>4.1 ÁFA vetítési alap</t>
  </si>
  <si>
    <t>4.2 ÁFA</t>
  </si>
  <si>
    <t>5 A munka ára (HUF)</t>
  </si>
</sst>
</file>

<file path=xl/styles.xml><?xml version="1.0" encoding="utf-8"?>
<styleSheet xmlns="http://schemas.openxmlformats.org/spreadsheetml/2006/main">
  <numFmts count="4">
    <numFmt numFmtId="164" formatCode="### ### ### ##0"/>
    <numFmt numFmtId="165" formatCode="### ### ### ##0 Ft"/>
    <numFmt numFmtId="164" formatCode="### ### ### ##0"/>
    <numFmt numFmtId="164" formatCode="### ### ### ##0"/>
    <numFmt numFmtId="166" formatCode="0.00%"/>
    <numFmt numFmtId="164" formatCode="### ### ### ##0"/>
    <numFmt numFmtId="164" formatCode="### ### ### ##0"/>
    <numFmt numFmtId="164" formatCode="### ### ### ##0"/>
    <numFmt numFmtId="164" formatCode="### ### ### ##0"/>
    <numFmt numFmtId="167" formatCode="@"/>
    <numFmt numFmtId="164" formatCode="### ### ### ##0"/>
  </numFmts>
  <fonts count="5">
    <font>
      <sz val="11"/>
      <color theme="1"/>
      <name val="Calibri"/>
      <family val="2"/>
      <scheme val="minor"/>
    </font>
    <font>
      <b/>
      <sz val="10"/>
      <color theme="1"/>
      <name val="Times New Roman"/>
      <family val="2"/>
    </font>
    <font>
      <sz val="10"/>
      <color theme="1"/>
      <name val="Times New Roman"/>
      <family val="2"/>
    </font>
    <font>
      <b/>
      <sz val="14"/>
      <color theme="1"/>
      <name val="Times New Roman"/>
      <family val="2"/>
    </font>
    <font>
      <b/>
      <sz val="11"/>
      <color theme="1"/>
      <name val="Times New Roman"/>
      <family val="2"/>
    </font>
  </fonts>
  <fills count="4">
    <fill>
      <patternFill patternType="none"/>
    </fill>
    <fill>
      <patternFill patternType="gray125"/>
    </fill>
    <fill>
      <patternFill patternType="solid">
        <fgColor rgb="FFC0C0C0"/>
        <bgColor rgb="FFC0C0C0"/>
      </patternFill>
    </fill>
    <fill>
      <patternFill patternType="solid">
        <fgColor rgb="FFFFFFFF"/>
        <bgColor rgb="FFFFFFFF"/>
      </patternFill>
    </fill>
  </fills>
  <borders count="4">
    <border>
      <left/>
      <right/>
      <top/>
      <bottom/>
      <diagonal/>
    </border>
    <border>
      <left style="thin">
        <color auto="1"/>
      </left>
      <right style="thin">
        <color auto="1"/>
      </right>
      <top style="thin">
        <color rgb="FF000000"/>
      </top>
      <bottom style="thin">
        <color rgb="FF000000"/>
      </bottom>
      <diagonal/>
    </border>
    <border>
      <left style="thin">
        <color rgb="FFC0C0C0"/>
      </left>
      <right style="thin">
        <color rgb="FFC0C0C0"/>
      </right>
      <top style="thin">
        <color rgb="FFC0C0C0"/>
      </top>
      <bottom style="thin">
        <color rgb="FF000000"/>
      </bottom>
      <diagonal/>
    </border>
    <border>
      <left style="thin">
        <color rgb="FFC0C0C0"/>
      </left>
      <right style="thin">
        <color rgb="FFC0C0C0"/>
      </right>
      <top style="thin">
        <color rgb="FF000000"/>
      </top>
      <bottom style="thin">
        <color rgb="FF000000"/>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left" vertical="top" wrapText="1"/>
    </xf>
    <xf numFmtId="0" fontId="1" fillId="0" borderId="0" xfId="0" applyFont="1" applyAlignment="1">
      <alignment vertical="top" wrapText="1"/>
    </xf>
    <xf numFmtId="0" fontId="2" fillId="0" borderId="0" xfId="0" applyFont="1" applyAlignment="1">
      <alignment vertical="top" wrapText="1"/>
    </xf>
    <xf numFmtId="164" fontId="2" fillId="0" borderId="0" xfId="0" applyNumberFormat="1" applyFont="1" applyAlignment="1">
      <alignment vertical="top"/>
    </xf>
    <xf numFmtId="165" fontId="1" fillId="0" borderId="0" xfId="0" applyNumberFormat="1" applyFont="1" applyAlignment="1">
      <alignment vertical="top" wrapText="1"/>
    </xf>
    <xf numFmtId="164" fontId="3" fillId="0" borderId="2" xfId="0" applyNumberFormat="1" applyFont="1" applyBorder="1" applyAlignment="1">
      <alignment horizontal="center" vertical="top" wrapText="1"/>
    </xf>
    <xf numFmtId="0" fontId="1" fillId="2" borderId="1" xfId="0" applyFont="1" applyFill="1" applyBorder="1" applyAlignment="1">
      <alignment horizontal="right" vertical="top" wrapText="1"/>
    </xf>
    <xf numFmtId="164" fontId="1" fillId="0" borderId="0" xfId="0" applyNumberFormat="1" applyFont="1" applyAlignment="1">
      <alignment vertical="top" wrapText="1"/>
    </xf>
    <xf numFmtId="0" fontId="2" fillId="0" borderId="2" xfId="0" applyFont="1" applyBorder="1" applyAlignment="1">
      <alignment vertical="top" wrapText="1"/>
    </xf>
    <xf numFmtId="166" fontId="2" fillId="0" borderId="2" xfId="0" applyNumberFormat="1" applyFont="1" applyBorder="1" applyAlignment="1">
      <alignment horizontal="right" vertical="top" wrapText="1"/>
    </xf>
    <xf numFmtId="164" fontId="2" fillId="0" borderId="0" xfId="0" applyNumberFormat="1" applyFont="1" applyAlignment="1">
      <alignment horizontal="center" vertical="top" wrapText="1"/>
    </xf>
    <xf numFmtId="164" fontId="2" fillId="0" borderId="2" xfId="0" applyNumberFormat="1" applyFont="1" applyBorder="1" applyAlignment="1">
      <alignment horizontal="center" vertical="top" wrapText="1"/>
    </xf>
    <xf numFmtId="164" fontId="4" fillId="0" borderId="3" xfId="0" applyNumberFormat="1" applyFont="1" applyBorder="1" applyAlignment="1">
      <alignment vertical="top" wrapText="1"/>
    </xf>
    <xf numFmtId="164" fontId="4" fillId="0" borderId="3" xfId="0" applyNumberFormat="1" applyFont="1" applyBorder="1" applyAlignment="1">
      <alignment horizontal="center" vertical="top" wrapText="1"/>
    </xf>
    <xf numFmtId="0" fontId="1" fillId="3" borderId="1" xfId="0" applyFont="1" applyFill="1" applyBorder="1" applyAlignment="1">
      <alignment horizontal="right" vertical="top" wrapText="1"/>
    </xf>
    <xf numFmtId="0" fontId="2" fillId="0" borderId="0" xfId="0" applyFont="1" applyAlignment="1">
      <alignment horizontal="right" vertical="top" wrapText="1"/>
    </xf>
    <xf numFmtId="167" fontId="2" fillId="0" borderId="0" xfId="0" applyNumberFormat="1" applyFont="1" applyAlignment="1">
      <alignment horizontal="right" vertical="top" wrapText="1"/>
    </xf>
    <xf numFmtId="164" fontId="1" fillId="0" borderId="3" xfId="0" applyNumberFormat="1" applyFont="1" applyBorder="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theme" Target="theme/theme1.xml"/><Relationship Id="rId11" Type="http://schemas.openxmlformats.org/officeDocument/2006/relationships/styles" Target="styles.xml"/><Relationship Id="rId1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talon.terc.hu" TargetMode="External"/></Relationships>
</file>

<file path=xl/worksheets/sheet1.xml><?xml version="1.0" encoding="utf-8"?>
<worksheet xmlns="http://schemas.openxmlformats.org/spreadsheetml/2006/main" xmlns:r="http://schemas.openxmlformats.org/officeDocument/2006/relationships">
  <dimension ref="A1:B28"/>
  <sheetViews>
    <sheetView tabSelected="1" workbookViewId="0"/>
  </sheetViews>
  <sheetFormatPr defaultRowHeight="15"/>
  <cols>
    <col min="1" max="1" width="30.7109375" customWidth="1"/>
    <col min="2" max="2" width="30.7109375" customWidth="1"/>
  </cols>
  <sheetData>
    <row r="1" spans="1:2">
      <c r="A1" s="1" t="s">
        <v>0</v>
      </c>
      <c r="B1" s="1"/>
    </row>
    <row r="2" spans="1:2">
      <c r="A2" s="2" t="s">
        <v>1</v>
      </c>
      <c r="B2" s="3" t="s">
        <v>2</v>
      </c>
    </row>
    <row r="3" spans="1:2">
      <c r="A3" s="2" t="s">
        <v>3</v>
      </c>
      <c r="B3" s="3"/>
    </row>
    <row r="4" spans="1:2">
      <c r="A4" s="2" t="s">
        <v>4</v>
      </c>
      <c r="B4" s="3" t="s">
        <v>5</v>
      </c>
    </row>
    <row r="5" spans="1:2">
      <c r="A5" s="2" t="s">
        <v>6</v>
      </c>
      <c r="B5" s="3" t="s">
        <v>7</v>
      </c>
    </row>
    <row r="6" spans="1:2">
      <c r="A6" s="2" t="s">
        <v>8</v>
      </c>
      <c r="B6" s="3" t="s">
        <v>9</v>
      </c>
    </row>
    <row r="7" spans="1:2">
      <c r="A7" s="2" t="s">
        <v>10</v>
      </c>
      <c r="B7" s="3" t="s">
        <v>11</v>
      </c>
    </row>
    <row r="8" spans="1:2">
      <c r="A8" s="2" t="s">
        <v>12</v>
      </c>
      <c r="B8" s="3" t="s">
        <v>13</v>
      </c>
    </row>
    <row r="10" spans="1:2">
      <c r="A10" s="2" t="s">
        <v>14</v>
      </c>
      <c r="B10" s="3" t="s">
        <v>15</v>
      </c>
    </row>
    <row r="12" spans="1:2">
      <c r="A12" s="2" t="s">
        <v>16</v>
      </c>
      <c r="B12" s="4">
        <v>7000</v>
      </c>
    </row>
    <row r="13" spans="1:2">
      <c r="A13" s="2" t="s">
        <v>17</v>
      </c>
      <c r="B13" s="5">
        <v>2297833</v>
      </c>
    </row>
    <row r="15" spans="1:2">
      <c r="A15" s="2" t="s">
        <v>18</v>
      </c>
      <c r="B15" s="3" t="s">
        <v>19</v>
      </c>
    </row>
    <row r="17" spans="1:2">
      <c r="A17" s="2" t="s">
        <v>20</v>
      </c>
    </row>
    <row r="18" spans="1:2">
      <c r="A18" s="3" t="s">
        <v>21</v>
      </c>
      <c r="B18" s="3"/>
    </row>
    <row r="21" spans="1:2">
      <c r="A21" s="3" t="s">
        <v>22</v>
      </c>
      <c r="B21" s="3"/>
    </row>
    <row r="26" spans="1:2">
      <c r="A26" s="2" t="s">
        <v>23</v>
      </c>
      <c r="B26" s="2"/>
    </row>
    <row r="28" spans="1:2">
      <c r="A28" s="3" t="s">
        <v>24</v>
      </c>
    </row>
  </sheetData>
  <mergeCells count="4">
    <mergeCell ref="A1:B1"/>
    <mergeCell ref="A18:B18"/>
    <mergeCell ref="A21:B21"/>
    <mergeCell ref="A26:B26"/>
  </mergeCells>
  <hyperlinks>
    <hyperlink ref="A2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21"/>
  <sheetViews>
    <sheetView workbookViewId="0"/>
  </sheetViews>
  <sheetFormatPr defaultRowHeight="15"/>
  <cols>
    <col min="1" max="1" width="30.7109375" customWidth="1"/>
    <col min="2" max="2" width="8.7109375" customWidth="1"/>
    <col min="3" max="3" width="12.7109375" customWidth="1"/>
    <col min="4" max="4" width="12.7109375" customWidth="1"/>
  </cols>
  <sheetData>
    <row r="1" spans="1:4">
      <c r="A1" s="2" t="s">
        <v>82</v>
      </c>
      <c r="C1" s="2" t="s">
        <v>83</v>
      </c>
      <c r="D1" s="2"/>
    </row>
    <row r="3" spans="1:4">
      <c r="A3" s="2" t="s">
        <v>84</v>
      </c>
      <c r="B3" s="2"/>
      <c r="C3" s="2"/>
      <c r="D3" s="2"/>
    </row>
    <row r="5" spans="1:4">
      <c r="A5" s="6" t="s">
        <v>85</v>
      </c>
      <c r="B5" s="6"/>
      <c r="C5" s="6"/>
      <c r="D5" s="6"/>
    </row>
    <row r="6" spans="1:4">
      <c r="A6" s="1" t="s">
        <v>26</v>
      </c>
      <c r="B6" s="7"/>
      <c r="C6" s="7" t="s">
        <v>27</v>
      </c>
      <c r="D6" s="7" t="s">
        <v>28</v>
      </c>
    </row>
    <row r="7" spans="1:4">
      <c r="A7" s="3" t="s">
        <v>86</v>
      </c>
      <c r="B7" s="3"/>
      <c r="C7" s="8">
        <f>'Munkanem összesítő'!C8</f>
        <v>0</v>
      </c>
      <c r="D7" s="8">
        <f>'Munkanem összesítő'!D8</f>
        <v>0</v>
      </c>
    </row>
    <row r="8" spans="1:4">
      <c r="A8" s="9" t="s">
        <v>87</v>
      </c>
      <c r="B8" s="10">
        <v>0</v>
      </c>
      <c r="C8" s="9">
        <v>0</v>
      </c>
      <c r="D8" s="9">
        <f>ROUND(D7*B8,0)</f>
        <v>0</v>
      </c>
    </row>
    <row r="9" spans="1:4">
      <c r="A9" s="3" t="s">
        <v>88</v>
      </c>
      <c r="B9" s="3"/>
      <c r="C9" s="4">
        <f>ROUND(C8+C7,0)</f>
        <v>0</v>
      </c>
      <c r="D9" s="4">
        <f>ROUND(D8+D7,0)</f>
        <v>0</v>
      </c>
    </row>
    <row r="10" spans="1:4">
      <c r="A10" s="3" t="s">
        <v>89</v>
      </c>
      <c r="B10" s="3"/>
      <c r="C10" s="4">
        <f>ROUND(C9,0)</f>
        <v>0</v>
      </c>
      <c r="D10" s="4">
        <v>0</v>
      </c>
    </row>
    <row r="11" spans="1:4">
      <c r="A11" s="9" t="s">
        <v>90</v>
      </c>
      <c r="B11" s="10">
        <v>0</v>
      </c>
      <c r="C11" s="9">
        <f>ROUND(C10*B11,0)</f>
        <v>0</v>
      </c>
      <c r="D11" s="9">
        <v>0</v>
      </c>
    </row>
    <row r="12" spans="1:4">
      <c r="A12" s="3" t="s">
        <v>91</v>
      </c>
      <c r="B12" s="3"/>
      <c r="C12" s="4">
        <f>ROUND(C11+C10,0)</f>
        <v>0</v>
      </c>
      <c r="D12" s="4">
        <v>0</v>
      </c>
    </row>
    <row r="13" spans="1:4">
      <c r="A13" s="9" t="s">
        <v>92</v>
      </c>
      <c r="B13" s="10">
        <v>0</v>
      </c>
      <c r="C13" s="9">
        <f>ROUND(C12*B13,0)</f>
        <v>0</v>
      </c>
      <c r="D13" s="9">
        <v>0</v>
      </c>
    </row>
    <row r="14" spans="1:4">
      <c r="A14" s="3" t="s">
        <v>93</v>
      </c>
      <c r="B14" s="3"/>
      <c r="C14" s="4">
        <v>0</v>
      </c>
      <c r="D14" s="4">
        <f>ROUND(D9,0)</f>
        <v>0</v>
      </c>
    </row>
    <row r="15" spans="1:4">
      <c r="A15" s="9" t="s">
        <v>94</v>
      </c>
      <c r="B15" s="10">
        <v>0</v>
      </c>
      <c r="C15" s="9">
        <v>0</v>
      </c>
      <c r="D15" s="9">
        <f>ROUND(D14*B15,0)</f>
        <v>0</v>
      </c>
    </row>
    <row r="16" spans="1:4">
      <c r="A16" s="3" t="s">
        <v>95</v>
      </c>
      <c r="B16" s="3"/>
      <c r="C16" s="11">
        <f>ROUND(C13+C12+D14+D15,0)</f>
        <v>0</v>
      </c>
      <c r="D16" s="11"/>
    </row>
    <row r="17" spans="1:4">
      <c r="A17" s="9" t="s">
        <v>96</v>
      </c>
      <c r="B17" s="10">
        <v>0</v>
      </c>
      <c r="C17" s="12">
        <f>ROUND(C16*B17,0)</f>
        <v>0</v>
      </c>
      <c r="D17" s="12"/>
    </row>
    <row r="18" spans="1:4">
      <c r="A18" s="3" t="s">
        <v>97</v>
      </c>
      <c r="B18" s="3"/>
    </row>
    <row r="19" spans="1:4">
      <c r="A19" s="3" t="s">
        <v>98</v>
      </c>
      <c r="B19" s="3"/>
      <c r="C19" s="11">
        <f>ROUND(C18+C16+C17+D18,0)</f>
        <v>0</v>
      </c>
      <c r="D19" s="11"/>
    </row>
    <row r="20" spans="1:4">
      <c r="A20" s="9" t="s">
        <v>99</v>
      </c>
      <c r="B20" s="10">
        <v>0.27</v>
      </c>
      <c r="C20" s="11">
        <f>ROUND(C19*B20,0)</f>
        <v>0</v>
      </c>
      <c r="D20" s="11"/>
    </row>
    <row r="21" spans="1:4">
      <c r="A21" s="13" t="s">
        <v>100</v>
      </c>
      <c r="B21" s="13"/>
      <c r="C21" s="14">
        <f>ROUND(C20+C19,0)</f>
        <v>0</v>
      </c>
      <c r="D21" s="14"/>
    </row>
  </sheetData>
  <mergeCells count="8">
    <mergeCell ref="C1:D1"/>
    <mergeCell ref="A3:D3"/>
    <mergeCell ref="A5:D5"/>
    <mergeCell ref="C16:D16"/>
    <mergeCell ref="C17:D17"/>
    <mergeCell ref="C19:D19"/>
    <mergeCell ref="C20:D20"/>
    <mergeCell ref="C21:D21"/>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8"/>
  <sheetViews>
    <sheetView workbookViewId="0"/>
  </sheetViews>
  <sheetFormatPr defaultRowHeight="15"/>
  <cols>
    <col min="1" max="1" width="4.7109375" customWidth="1"/>
    <col min="2" max="2" width="30.7109375" customWidth="1"/>
    <col min="3" max="3" width="12.7109375" customWidth="1"/>
    <col min="4" max="4" width="12.7109375" customWidth="1"/>
  </cols>
  <sheetData>
    <row r="1" spans="1:4">
      <c r="A1" s="1" t="s">
        <v>25</v>
      </c>
      <c r="B1" s="1" t="s">
        <v>26</v>
      </c>
      <c r="C1" s="7" t="s">
        <v>27</v>
      </c>
      <c r="D1" s="7" t="s">
        <v>28</v>
      </c>
    </row>
    <row r="2" spans="1:4">
      <c r="A2" s="3" t="s">
        <v>29</v>
      </c>
      <c r="B2" s="3" t="s">
        <v>30</v>
      </c>
      <c r="C2" s="4">
        <f>'21.Irtás, föld- és sziklamunka'!H3</f>
        <v>0</v>
      </c>
      <c r="D2" s="4">
        <f>'21.Irtás, föld- és sziklamunka'!I3</f>
        <v>0</v>
      </c>
    </row>
    <row r="3" spans="1:4">
      <c r="A3" s="3" t="s">
        <v>50</v>
      </c>
      <c r="B3" s="3" t="s">
        <v>51</v>
      </c>
      <c r="C3" s="4">
        <f>'31.Helyszíni beton és vasbeton'!H3</f>
        <v>0</v>
      </c>
      <c r="D3" s="4">
        <f>'31.Helyszíni beton és vasbeton'!I3</f>
        <v>0</v>
      </c>
    </row>
    <row r="4" spans="1:4">
      <c r="A4" s="3" t="s">
        <v>56</v>
      </c>
      <c r="B4" s="3" t="s">
        <v>57</v>
      </c>
      <c r="C4" s="4">
        <f>'33.Falazás és egyéb kőműves mu'!H5</f>
        <v>0</v>
      </c>
      <c r="D4" s="4">
        <f>'33.Falazás és egyéb kőműves mu'!I5</f>
        <v>0</v>
      </c>
    </row>
    <row r="5" spans="1:4">
      <c r="A5" s="3" t="s">
        <v>66</v>
      </c>
      <c r="B5" s="3" t="s">
        <v>67</v>
      </c>
      <c r="C5" s="4">
        <f>'36.Vakolás és rabicolás'!H3</f>
        <v>0</v>
      </c>
      <c r="D5" s="4">
        <f>'36.Vakolás és rabicolás'!I3</f>
        <v>0</v>
      </c>
    </row>
    <row r="6" spans="1:4">
      <c r="A6" s="3" t="s">
        <v>71</v>
      </c>
      <c r="B6" s="3" t="s">
        <v>72</v>
      </c>
      <c r="C6" s="4">
        <f>'42.Hideg-, meleg- és homlokzat'!H3</f>
        <v>0</v>
      </c>
      <c r="D6" s="4">
        <f>'42.Hideg-, meleg- és homlokzat'!I3</f>
        <v>0</v>
      </c>
    </row>
    <row r="7" spans="1:4">
      <c r="A7" s="3" t="s">
        <v>76</v>
      </c>
      <c r="B7" s="3" t="s">
        <v>77</v>
      </c>
      <c r="C7" s="4">
        <f>'48.Szigetelés'!H3</f>
        <v>0</v>
      </c>
      <c r="D7" s="4">
        <f>'48.Szigetelés'!I3</f>
        <v>0</v>
      </c>
    </row>
    <row r="8" spans="1:4">
      <c r="A8" s="13"/>
      <c r="B8" s="13" t="s">
        <v>81</v>
      </c>
      <c r="C8" s="13">
        <f>ROUND(SUM(C2:C7),0)</f>
        <v>0</v>
      </c>
      <c r="D8" s="13">
        <f>ROUND(SUM(D2:D7),0)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N3"/>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44</v>
      </c>
      <c r="C2" s="3" t="s">
        <v>45</v>
      </c>
      <c r="D2" s="2">
        <v>1</v>
      </c>
      <c r="E2" s="3" t="s">
        <v>46</v>
      </c>
      <c r="F2" s="4">
        <v>32800</v>
      </c>
      <c r="G2" s="4">
        <v>0</v>
      </c>
      <c r="H2" s="8">
        <f>ROUND(F2*D2,0)</f>
        <v>0</v>
      </c>
      <c r="I2" s="8">
        <f>ROUND(G2*D2,0)</f>
        <v>0</v>
      </c>
      <c r="J2" s="16"/>
      <c r="K2" s="17" t="s">
        <v>47</v>
      </c>
      <c r="L2" s="3" t="s">
        <v>48</v>
      </c>
      <c r="M2" s="3">
        <v>21</v>
      </c>
      <c r="N2" s="3">
        <v>0</v>
      </c>
    </row>
    <row r="3" spans="1:14">
      <c r="A3" s="13"/>
      <c r="B3" s="13"/>
      <c r="C3" s="13" t="s">
        <v>49</v>
      </c>
      <c r="D3" s="13"/>
      <c r="E3" s="13"/>
      <c r="F3" s="13"/>
      <c r="G3" s="13"/>
      <c r="H3" s="18">
        <f>ROUND(SUM(H2:H2),0)</f>
        <v>0</v>
      </c>
      <c r="I3" s="18">
        <f>ROUND(SUM(I2:I2),0)</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N3"/>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52</v>
      </c>
      <c r="C2" s="3" t="s">
        <v>53</v>
      </c>
      <c r="D2" s="2">
        <v>5</v>
      </c>
      <c r="E2" s="3" t="s">
        <v>54</v>
      </c>
      <c r="F2" s="4">
        <v>37178</v>
      </c>
      <c r="G2" s="4">
        <v>33390</v>
      </c>
      <c r="H2" s="8">
        <f>ROUND(F2*D2,0)</f>
        <v>0</v>
      </c>
      <c r="I2" s="8">
        <f>ROUND(G2*D2,0)</f>
        <v>0</v>
      </c>
      <c r="J2" s="16"/>
      <c r="K2" s="17" t="s">
        <v>55</v>
      </c>
      <c r="L2" s="3" t="s">
        <v>48</v>
      </c>
      <c r="M2" s="3">
        <v>31</v>
      </c>
      <c r="N2" s="3">
        <v>4.77</v>
      </c>
    </row>
    <row r="3" spans="1:14">
      <c r="A3" s="13"/>
      <c r="B3" s="13"/>
      <c r="C3" s="13" t="s">
        <v>49</v>
      </c>
      <c r="D3" s="13"/>
      <c r="E3" s="13"/>
      <c r="F3" s="13"/>
      <c r="G3" s="13"/>
      <c r="H3" s="18">
        <f>ROUND(SUM(H2:H2),0)</f>
        <v>0</v>
      </c>
      <c r="I3" s="18">
        <f>ROUND(SUM(I2:I2),0)</f>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N5"/>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58</v>
      </c>
      <c r="C2" s="3" t="s">
        <v>59</v>
      </c>
      <c r="D2" s="2">
        <v>1.7</v>
      </c>
      <c r="E2" s="3" t="s">
        <v>60</v>
      </c>
      <c r="F2" s="4">
        <v>100000</v>
      </c>
      <c r="G2" s="4">
        <v>73500</v>
      </c>
      <c r="H2" s="8">
        <f>ROUND(F2*D2,0)</f>
        <v>0</v>
      </c>
      <c r="I2" s="8">
        <f>ROUND(G2*D2,0)</f>
        <v>0</v>
      </c>
      <c r="J2" s="16"/>
      <c r="K2" s="17"/>
      <c r="L2" s="3" t="s">
        <v>61</v>
      </c>
      <c r="M2" s="3">
        <v>33</v>
      </c>
      <c r="N2" s="3">
        <v>10.5</v>
      </c>
    </row>
    <row r="3" spans="1:14">
      <c r="A3" s="3">
        <v>2</v>
      </c>
      <c r="B3" s="2" t="s">
        <v>58</v>
      </c>
      <c r="C3" s="3" t="s">
        <v>59</v>
      </c>
      <c r="D3" s="2">
        <v>3</v>
      </c>
      <c r="E3" s="3" t="s">
        <v>60</v>
      </c>
      <c r="F3" s="4">
        <v>100000</v>
      </c>
      <c r="G3" s="4">
        <v>73500</v>
      </c>
      <c r="H3" s="8">
        <f>ROUND(F3*D3,0)</f>
        <v>0</v>
      </c>
      <c r="I3" s="8">
        <f>ROUND(G3*D3,0)</f>
        <v>0</v>
      </c>
      <c r="J3" s="16"/>
      <c r="K3" s="17"/>
      <c r="L3" s="3" t="s">
        <v>61</v>
      </c>
      <c r="M3" s="3">
        <v>33</v>
      </c>
      <c r="N3" s="3">
        <v>10.5</v>
      </c>
    </row>
    <row r="4" spans="1:14">
      <c r="A4" s="3">
        <v>3</v>
      </c>
      <c r="B4" s="2" t="s">
        <v>62</v>
      </c>
      <c r="C4" s="3" t="s">
        <v>63</v>
      </c>
      <c r="D4" s="2">
        <v>20</v>
      </c>
      <c r="E4" s="3" t="s">
        <v>64</v>
      </c>
      <c r="F4" s="4">
        <v>0</v>
      </c>
      <c r="G4" s="4">
        <v>1540</v>
      </c>
      <c r="H4" s="8">
        <f>ROUND(F4*D4,0)</f>
        <v>0</v>
      </c>
      <c r="I4" s="8">
        <f>ROUND(G4*D4,0)</f>
        <v>0</v>
      </c>
      <c r="J4" s="16"/>
      <c r="K4" s="17" t="s">
        <v>65</v>
      </c>
      <c r="L4" s="3" t="s">
        <v>48</v>
      </c>
      <c r="M4" s="3">
        <v>33</v>
      </c>
      <c r="N4" s="3">
        <v>0.22</v>
      </c>
    </row>
    <row r="5" spans="1:14">
      <c r="A5" s="13"/>
      <c r="B5" s="13"/>
      <c r="C5" s="13" t="s">
        <v>49</v>
      </c>
      <c r="D5" s="13"/>
      <c r="E5" s="13"/>
      <c r="F5" s="13"/>
      <c r="G5" s="13"/>
      <c r="H5" s="18">
        <f>ROUND(SUM(H2:H4),0)</f>
        <v>0</v>
      </c>
      <c r="I5" s="18">
        <f>ROUND(SUM(I2:I4),0)</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N3"/>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68</v>
      </c>
      <c r="C2" s="3" t="s">
        <v>69</v>
      </c>
      <c r="D2" s="2">
        <v>20</v>
      </c>
      <c r="E2" s="3" t="s">
        <v>64</v>
      </c>
      <c r="F2" s="4">
        <v>501</v>
      </c>
      <c r="G2" s="4">
        <v>2240</v>
      </c>
      <c r="H2" s="8">
        <f>ROUND(F2*D2,0)</f>
        <v>0</v>
      </c>
      <c r="I2" s="8">
        <f>ROUND(G2*D2,0)</f>
        <v>0</v>
      </c>
      <c r="J2" s="16"/>
      <c r="K2" s="17" t="s">
        <v>70</v>
      </c>
      <c r="L2" s="3" t="s">
        <v>48</v>
      </c>
      <c r="M2" s="3">
        <v>36</v>
      </c>
      <c r="N2" s="3">
        <v>0.32</v>
      </c>
    </row>
    <row r="3" spans="1:14">
      <c r="A3" s="13"/>
      <c r="B3" s="13"/>
      <c r="C3" s="13" t="s">
        <v>49</v>
      </c>
      <c r="D3" s="13"/>
      <c r="E3" s="13"/>
      <c r="F3" s="13"/>
      <c r="G3" s="13"/>
      <c r="H3" s="18">
        <f>ROUND(SUM(H2:H2),0)</f>
        <v>0</v>
      </c>
      <c r="I3" s="18">
        <f>ROUND(SUM(I2:I2),0)</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N3"/>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73</v>
      </c>
      <c r="C2" s="3" t="s">
        <v>74</v>
      </c>
      <c r="D2" s="2">
        <v>20.88</v>
      </c>
      <c r="E2" s="3" t="s">
        <v>54</v>
      </c>
      <c r="F2" s="4">
        <v>6902</v>
      </c>
      <c r="G2" s="4">
        <v>9660</v>
      </c>
      <c r="H2" s="8">
        <f>ROUND(F2*D2,0)</f>
        <v>0</v>
      </c>
      <c r="I2" s="8">
        <f>ROUND(G2*D2,0)</f>
        <v>0</v>
      </c>
      <c r="J2" s="16"/>
      <c r="K2" s="17" t="s">
        <v>75</v>
      </c>
      <c r="L2" s="3" t="s">
        <v>48</v>
      </c>
      <c r="M2" s="3">
        <v>42</v>
      </c>
      <c r="N2" s="3">
        <v>1.38</v>
      </c>
    </row>
    <row r="3" spans="1:14">
      <c r="A3" s="13"/>
      <c r="B3" s="13"/>
      <c r="C3" s="13" t="s">
        <v>49</v>
      </c>
      <c r="D3" s="13"/>
      <c r="E3" s="13"/>
      <c r="F3" s="13"/>
      <c r="G3" s="13"/>
      <c r="H3" s="18">
        <f>ROUND(SUM(H2:H2),0)</f>
        <v>0</v>
      </c>
      <c r="I3" s="18">
        <f>ROUND(SUM(I2:I2),0)</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3"/>
  <sheetViews>
    <sheetView workbookViewId="0"/>
  </sheetViews>
  <sheetFormatPr defaultRowHeight="15"/>
  <cols>
    <col min="1" max="1" width="4.7109375" customWidth="1"/>
    <col min="2" max="2" width="20.7109375" customWidth="1"/>
    <col min="3" max="3" width="35.7109375" customWidth="1"/>
    <col min="4" max="4" width="7.7109375" customWidth="1"/>
    <col min="5" max="5" width="8.7109375" customWidth="1"/>
    <col min="6" max="6" width="12.7109375" customWidth="1"/>
    <col min="7" max="7" width="12.7109375" customWidth="1"/>
    <col min="8" max="8" width="12.7109375" customWidth="1"/>
    <col min="9" max="9" width="12.7109375" customWidth="1"/>
    <col min="10" max="10" width="20.7109375" customWidth="1"/>
    <col min="11" max="11" width="12.7109375" customWidth="1"/>
    <col min="12" max="12" width="6.7109375" customWidth="1"/>
    <col min="13" max="13" width="8.7109375" customWidth="1"/>
    <col min="14" max="14" width="8.7109375" customWidth="1"/>
  </cols>
  <sheetData>
    <row r="1" spans="1:14">
      <c r="A1" s="1" t="s">
        <v>25</v>
      </c>
      <c r="B1" s="1" t="s">
        <v>31</v>
      </c>
      <c r="C1" s="1" t="s">
        <v>32</v>
      </c>
      <c r="D1" s="7" t="s">
        <v>33</v>
      </c>
      <c r="E1" s="7" t="s">
        <v>34</v>
      </c>
      <c r="F1" s="7" t="s">
        <v>35</v>
      </c>
      <c r="G1" s="7" t="s">
        <v>36</v>
      </c>
      <c r="H1" s="7" t="s">
        <v>37</v>
      </c>
      <c r="I1" s="7" t="s">
        <v>38</v>
      </c>
      <c r="J1" s="15" t="s">
        <v>39</v>
      </c>
      <c r="K1" s="15" t="s">
        <v>40</v>
      </c>
      <c r="L1" s="15" t="s">
        <v>41</v>
      </c>
      <c r="M1" s="15" t="s">
        <v>42</v>
      </c>
      <c r="N1" s="15" t="s">
        <v>43</v>
      </c>
    </row>
    <row r="2" spans="1:14">
      <c r="A2" s="3">
        <v>1</v>
      </c>
      <c r="B2" s="2" t="s">
        <v>78</v>
      </c>
      <c r="C2" s="3" t="s">
        <v>79</v>
      </c>
      <c r="D2" s="2">
        <v>28.7</v>
      </c>
      <c r="E2" s="3" t="s">
        <v>54</v>
      </c>
      <c r="F2" s="4">
        <v>3360</v>
      </c>
      <c r="G2" s="4">
        <v>2800</v>
      </c>
      <c r="H2" s="8">
        <f>ROUND(F2*D2,0)</f>
        <v>0</v>
      </c>
      <c r="I2" s="8">
        <f>ROUND(G2*D2,0)</f>
        <v>0</v>
      </c>
      <c r="J2" s="16"/>
      <c r="K2" s="17" t="s">
        <v>80</v>
      </c>
      <c r="L2" s="3" t="s">
        <v>48</v>
      </c>
      <c r="M2" s="3">
        <v>48</v>
      </c>
      <c r="N2" s="3">
        <v>0.4</v>
      </c>
    </row>
    <row r="3" spans="1:14">
      <c r="A3" s="13"/>
      <c r="B3" s="13"/>
      <c r="C3" s="13" t="s">
        <v>49</v>
      </c>
      <c r="D3" s="13"/>
      <c r="E3" s="13"/>
      <c r="F3" s="13"/>
      <c r="G3" s="13"/>
      <c r="H3" s="18">
        <f>ROUND(SUM(H2:H2),0)</f>
        <v>0</v>
      </c>
      <c r="I3" s="18">
        <f>ROUND(SUM(I2:I2),0)</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Főösszesítő</vt:lpstr>
      <vt:lpstr>Munkanem összesítő</vt:lpstr>
      <vt:lpstr>21.Irtás, föld- és sziklamunka</vt:lpstr>
      <vt:lpstr>31.Helyszíni beton és vasbeton</vt:lpstr>
      <vt:lpstr>33.Falazás és egyéb kőműves mu</vt:lpstr>
      <vt:lpstr>36.Vakolás és rabicolás</vt:lpstr>
      <vt:lpstr>42.Hideg-, meleg- és homlokzat</vt:lpstr>
      <vt:lpstr>48.Szigetelés</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ksg20250326</dc:title>
  <dc:subject/>
  <dc:creator/>
  <cp:keywords/>
  <dc:description/>
  <cp:lastModifiedBy/>
  <dcterms:created xsi:type="dcterms:W3CDTF">2025-03-26T17:29:16Z</dcterms:created>
  <dcterms:modified xsi:type="dcterms:W3CDTF">2025-03-26T17:29:16Z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518272</vt:lpwstr>
  </property>
  <property fmtid="{D5CDD505-2E9C-101B-9397-08002B2CF9AE}" pid="3" name="title">
    <vt:lpwstr>ksg20250326</vt:lpwstr>
  </property>
  <property fmtid="{D5CDD505-2E9C-101B-9397-08002B2CF9AE}" pid="4" name="lessonfee">
    <vt:i4>7000</vt:i4>
  </property>
  <property fmtid="{D5CDD505-2E9C-101B-9397-08002B2CF9AE}" pid="5" name="norm_type_id">
    <vt:lpwstr>1</vt:lpwstr>
  </property>
  <property fmtid="{D5CDD505-2E9C-101B-9397-08002B2CF9AE}" pid="6" name="tender_iow_id">
    <vt:lpwstr>1</vt:lpwstr>
  </property>
  <property fmtid="{D5CDD505-2E9C-101B-9397-08002B2CF9AE}" pid="7" name="created">
    <vt:lpwstr>2025-03-26 17:29:16</vt:lpwstr>
  </property>
  <property fmtid="{D5CDD505-2E9C-101B-9397-08002B2CF9AE}" pid="8" name="changed">
    <vt:lpwstr>2025-03-28 17:16:43</vt:lpwstr>
  </property>
  <property fmtid="{D5CDD505-2E9C-101B-9397-08002B2CF9AE}" pid="9" name="osum">
    <vt:i4>0</vt:i4>
  </property>
  <property fmtid="{D5CDD505-2E9C-101B-9397-08002B2CF9AE}" pid="10" name="priceversion">
    <vt:lpwstr>2025.01.01</vt:lpwstr>
  </property>
  <property fmtid="{D5CDD505-2E9C-101B-9397-08002B2CF9AE}" pid="11" name="currency">
    <vt:lpwstr>HUF</vt:lpwstr>
  </property>
</Properties>
</file>